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1"/>
  </bookViews>
  <sheets>
    <sheet name="Доходы 08 г." sheetId="10" r:id="rId1"/>
    <sheet name="Расходы 08 г." sheetId="11" r:id="rId2"/>
  </sheets>
  <definedNames>
    <definedName name="_xlnm.Print_Area" localSheetId="1">'Расходы 08 г.'!$A$1:$M$48</definedName>
  </definedNames>
  <calcPr calcId="125725" refMode="R1C1"/>
</workbook>
</file>

<file path=xl/calcChain.xml><?xml version="1.0" encoding="utf-8"?>
<calcChain xmlns="http://schemas.openxmlformats.org/spreadsheetml/2006/main">
  <c r="H39" i="11"/>
  <c r="I25" l="1"/>
  <c r="J25"/>
  <c r="K25"/>
  <c r="L25"/>
  <c r="I26"/>
  <c r="J26"/>
  <c r="K26"/>
  <c r="L26"/>
  <c r="H21"/>
  <c r="H8"/>
  <c r="L6"/>
  <c r="K6"/>
  <c r="J6"/>
  <c r="I6"/>
  <c r="H34"/>
  <c r="I32"/>
  <c r="J32"/>
  <c r="J34" s="1"/>
  <c r="K32"/>
  <c r="L32"/>
  <c r="I24"/>
  <c r="J24"/>
  <c r="J29" s="1"/>
  <c r="K24"/>
  <c r="L24"/>
  <c r="I19"/>
  <c r="J19"/>
  <c r="K19"/>
  <c r="L19"/>
  <c r="I17"/>
  <c r="J17"/>
  <c r="K17"/>
  <c r="L17"/>
  <c r="L43"/>
  <c r="K43"/>
  <c r="J43"/>
  <c r="J45" s="1"/>
  <c r="I43"/>
  <c r="I27"/>
  <c r="J27"/>
  <c r="K27"/>
  <c r="L27"/>
  <c r="I18"/>
  <c r="J18"/>
  <c r="K18"/>
  <c r="L18"/>
  <c r="I33"/>
  <c r="I34" s="1"/>
  <c r="J33"/>
  <c r="K33"/>
  <c r="L33"/>
  <c r="L34" s="1"/>
  <c r="I31"/>
  <c r="J31"/>
  <c r="K31"/>
  <c r="K30"/>
  <c r="L31"/>
  <c r="L44"/>
  <c r="K44"/>
  <c r="J44"/>
  <c r="I44"/>
  <c r="L42"/>
  <c r="K42"/>
  <c r="K45" s="1"/>
  <c r="J42"/>
  <c r="I42"/>
  <c r="L40"/>
  <c r="L41"/>
  <c r="K40"/>
  <c r="K41"/>
  <c r="J40"/>
  <c r="J41"/>
  <c r="I40"/>
  <c r="I41"/>
  <c r="L38"/>
  <c r="L39"/>
  <c r="K38"/>
  <c r="K39"/>
  <c r="J38"/>
  <c r="J39"/>
  <c r="I38"/>
  <c r="I39"/>
  <c r="L30"/>
  <c r="J30"/>
  <c r="I30"/>
  <c r="L23"/>
  <c r="L28"/>
  <c r="K23"/>
  <c r="K28"/>
  <c r="J23"/>
  <c r="J28"/>
  <c r="I23"/>
  <c r="I29" s="1"/>
  <c r="I28"/>
  <c r="L22"/>
  <c r="K22"/>
  <c r="J22"/>
  <c r="I22"/>
  <c r="L7"/>
  <c r="L9"/>
  <c r="L10"/>
  <c r="L11"/>
  <c r="L12"/>
  <c r="L13"/>
  <c r="L14"/>
  <c r="L15"/>
  <c r="L16"/>
  <c r="L20"/>
  <c r="K7"/>
  <c r="K9"/>
  <c r="K10"/>
  <c r="K11"/>
  <c r="K12"/>
  <c r="K13"/>
  <c r="K14"/>
  <c r="K15"/>
  <c r="K21" s="1"/>
  <c r="K16"/>
  <c r="K20"/>
  <c r="J7"/>
  <c r="J9"/>
  <c r="J10"/>
  <c r="J11"/>
  <c r="J12"/>
  <c r="J13"/>
  <c r="J14"/>
  <c r="J15"/>
  <c r="J16"/>
  <c r="J20"/>
  <c r="I9"/>
  <c r="I10"/>
  <c r="I11"/>
  <c r="I12"/>
  <c r="I13"/>
  <c r="I14"/>
  <c r="I15"/>
  <c r="I16"/>
  <c r="I20"/>
  <c r="I7"/>
  <c r="L5"/>
  <c r="K5"/>
  <c r="J5"/>
  <c r="I5"/>
  <c r="H45"/>
  <c r="H29"/>
  <c r="H41"/>
  <c r="K8"/>
  <c r="L45" l="1"/>
  <c r="I45"/>
  <c r="K34"/>
  <c r="L29"/>
  <c r="K29"/>
  <c r="J21"/>
  <c r="I21"/>
  <c r="L21"/>
  <c r="K46"/>
  <c r="H46"/>
  <c r="J8"/>
  <c r="I8"/>
  <c r="L8"/>
  <c r="J46" l="1"/>
  <c r="I46"/>
  <c r="L46"/>
</calcChain>
</file>

<file path=xl/sharedStrings.xml><?xml version="1.0" encoding="utf-8"?>
<sst xmlns="http://schemas.openxmlformats.org/spreadsheetml/2006/main" count="119" uniqueCount="68">
  <si>
    <t>1 кв</t>
  </si>
  <si>
    <t>2 кв</t>
  </si>
  <si>
    <t>3 кв</t>
  </si>
  <si>
    <t>4 кв</t>
  </si>
  <si>
    <t>Наименование статьи</t>
  </si>
  <si>
    <t>Оплата труда</t>
  </si>
  <si>
    <t>Начисление на ФОТ</t>
  </si>
  <si>
    <t>Прочие выплаты</t>
  </si>
  <si>
    <t>Услуги связи</t>
  </si>
  <si>
    <t>Коммунальные услуги</t>
  </si>
  <si>
    <t>Прочие услуги</t>
  </si>
  <si>
    <t>Прочие расходы</t>
  </si>
  <si>
    <t>Глава</t>
  </si>
  <si>
    <t>Раздель</t>
  </si>
  <si>
    <t>Подразделение</t>
  </si>
  <si>
    <t>Цель статьи</t>
  </si>
  <si>
    <t>Вид рсхода</t>
  </si>
  <si>
    <t>Статья</t>
  </si>
  <si>
    <t>Сумма</t>
  </si>
  <si>
    <t>Итого:</t>
  </si>
  <si>
    <t>ВСЕГО:</t>
  </si>
  <si>
    <t>ВУС</t>
  </si>
  <si>
    <t>001</t>
  </si>
  <si>
    <t>0104</t>
  </si>
  <si>
    <t>0801</t>
  </si>
  <si>
    <t>0203</t>
  </si>
  <si>
    <t xml:space="preserve"> Культура сдк</t>
  </si>
  <si>
    <t>ЖКХ</t>
  </si>
  <si>
    <t>0503</t>
  </si>
  <si>
    <t>Увеличение стоимости ОС</t>
  </si>
  <si>
    <t>851</t>
  </si>
  <si>
    <t>244</t>
  </si>
  <si>
    <t>111</t>
  </si>
  <si>
    <t>129</t>
  </si>
  <si>
    <t>119</t>
  </si>
  <si>
    <t>9660001000</t>
  </si>
  <si>
    <t>9660005000</t>
  </si>
  <si>
    <t>213</t>
  </si>
  <si>
    <t xml:space="preserve">Расходы </t>
  </si>
  <si>
    <t>приложение №4 к решению сельского собрания "село Кара"</t>
  </si>
  <si>
    <t>853</t>
  </si>
  <si>
    <t>0502</t>
  </si>
  <si>
    <t>226</t>
  </si>
  <si>
    <t>ЗАГС</t>
  </si>
  <si>
    <t>0304</t>
  </si>
  <si>
    <t>9980059300</t>
  </si>
  <si>
    <t>Увеличение стоимости МЗ</t>
  </si>
  <si>
    <t>212</t>
  </si>
  <si>
    <t>0102</t>
  </si>
  <si>
    <t>8810020000</t>
  </si>
  <si>
    <t>001 Глава.</t>
  </si>
  <si>
    <t>ИТОГО</t>
  </si>
  <si>
    <t>Аппарат</t>
  </si>
  <si>
    <t>121</t>
  </si>
  <si>
    <t>Увеличение стоимости строит матер</t>
  </si>
  <si>
    <t>852</t>
  </si>
  <si>
    <t>Госпошлина</t>
  </si>
  <si>
    <t>Содержание имущество</t>
  </si>
  <si>
    <t>242</t>
  </si>
  <si>
    <t>346</t>
  </si>
  <si>
    <t>247</t>
  </si>
  <si>
    <t>344</t>
  </si>
  <si>
    <t>Ремонт и обслуживание</t>
  </si>
  <si>
    <t>увеличение стоимости строительных материалов</t>
  </si>
  <si>
    <t>Бухгалтерия</t>
  </si>
  <si>
    <t>9990099990</t>
  </si>
  <si>
    <t>2640151180</t>
  </si>
  <si>
    <t>Лакского района РД от 29 декабря 2023 года № 17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</si>
</sst>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0.0"/>
    <numFmt numFmtId="166" formatCode="#,##0.0_р_."/>
  </numFmts>
  <fonts count="10">
    <font>
      <sz val="10"/>
      <name val="Arial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0" fillId="0" borderId="1" xfId="0" applyNumberFormat="1" applyBorder="1"/>
    <xf numFmtId="1" fontId="0" fillId="0" borderId="1" xfId="0" applyNumberFormat="1" applyBorder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/>
    <xf numFmtId="164" fontId="4" fillId="0" borderId="0" xfId="0" applyNumberFormat="1" applyFont="1"/>
    <xf numFmtId="166" fontId="8" fillId="0" borderId="1" xfId="0" applyNumberFormat="1" applyFont="1" applyBorder="1"/>
    <xf numFmtId="166" fontId="3" fillId="0" borderId="1" xfId="0" applyNumberFormat="1" applyFont="1" applyBorder="1"/>
    <xf numFmtId="166" fontId="0" fillId="0" borderId="1" xfId="0" applyNumberFormat="1" applyBorder="1"/>
    <xf numFmtId="0" fontId="3" fillId="0" borderId="1" xfId="0" applyFont="1" applyBorder="1" applyAlignment="1">
      <alignment horizontal="left"/>
    </xf>
    <xf numFmtId="165" fontId="0" fillId="0" borderId="0" xfId="0" applyNumberFormat="1"/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6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166" fontId="1" fillId="0" borderId="1" xfId="0" applyNumberFormat="1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B25"/>
  <sheetViews>
    <sheetView workbookViewId="0">
      <selection activeCell="F15" sqref="F15"/>
    </sheetView>
  </sheetViews>
  <sheetFormatPr defaultRowHeight="12.75"/>
  <cols>
    <col min="2" max="2" width="10.28515625" bestFit="1" customWidth="1"/>
    <col min="3" max="3" width="10.5703125" customWidth="1"/>
  </cols>
  <sheetData>
    <row r="4" spans="2:2" s="3" customFormat="1" ht="26.25" customHeight="1"/>
    <row r="5" spans="2:2" s="3" customFormat="1" ht="19.5" customHeight="1"/>
    <row r="6" spans="2:2" s="3" customFormat="1" ht="20.25" customHeight="1"/>
    <row r="7" spans="2:2" s="3" customFormat="1" ht="20.25" customHeight="1"/>
    <row r="8" spans="2:2" s="3" customFormat="1" ht="20.25" customHeight="1">
      <c r="B8" s="21"/>
    </row>
    <row r="9" spans="2:2" s="3" customFormat="1" ht="20.25" customHeight="1"/>
    <row r="10" spans="2:2" s="3" customFormat="1" ht="20.25" customHeight="1"/>
    <row r="11" spans="2:2" s="3" customFormat="1" ht="20.25" customHeight="1"/>
    <row r="12" spans="2:2" s="3" customFormat="1" ht="20.25" customHeight="1"/>
    <row r="13" spans="2:2" s="3" customFormat="1" ht="20.25" customHeight="1"/>
    <row r="14" spans="2:2" s="3" customFormat="1" ht="20.25" customHeight="1"/>
    <row r="15" spans="2:2" s="3" customFormat="1" ht="20.25" customHeight="1"/>
    <row r="16" spans="2:2" s="3" customFormat="1" ht="20.25" customHeight="1"/>
    <row r="17" s="3" customFormat="1" ht="20.25" customHeight="1"/>
    <row r="24" ht="15" customHeight="1"/>
    <row r="25" hidden="1"/>
  </sheetData>
  <phoneticPr fontId="7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tabSelected="1" zoomScaleNormal="100" zoomScaleSheetLayoutView="50" workbookViewId="0">
      <selection activeCell="J20" sqref="J20"/>
    </sheetView>
  </sheetViews>
  <sheetFormatPr defaultRowHeight="12.75"/>
  <cols>
    <col min="1" max="1" width="16.5703125" customWidth="1"/>
    <col min="2" max="3" width="5.28515625" customWidth="1"/>
    <col min="4" max="4" width="10.7109375" customWidth="1"/>
    <col min="5" max="5" width="7.140625" customWidth="1"/>
    <col min="6" max="6" width="24.42578125" customWidth="1"/>
    <col min="7" max="7" width="5.42578125" customWidth="1"/>
    <col min="8" max="8" width="12.5703125" customWidth="1"/>
    <col min="9" max="9" width="12.28515625" customWidth="1"/>
    <col min="10" max="10" width="12.42578125" customWidth="1"/>
    <col min="11" max="11" width="12.7109375" customWidth="1"/>
    <col min="12" max="12" width="13.28515625" customWidth="1"/>
  </cols>
  <sheetData>
    <row r="1" spans="1:13" ht="18">
      <c r="F1" s="1" t="s">
        <v>38</v>
      </c>
      <c r="G1" t="s">
        <v>39</v>
      </c>
    </row>
    <row r="2" spans="1:13">
      <c r="G2" s="8" t="s">
        <v>67</v>
      </c>
    </row>
    <row r="3" spans="1:13" s="11" customFormat="1" ht="27.75" customHeight="1">
      <c r="A3" s="12" t="s">
        <v>12</v>
      </c>
      <c r="B3" s="12" t="s">
        <v>13</v>
      </c>
      <c r="C3" s="12" t="s">
        <v>14</v>
      </c>
      <c r="D3" s="12" t="s">
        <v>15</v>
      </c>
      <c r="E3" s="12" t="s">
        <v>16</v>
      </c>
      <c r="F3" s="12" t="s">
        <v>4</v>
      </c>
      <c r="G3" s="12" t="s">
        <v>17</v>
      </c>
      <c r="H3" s="12" t="s">
        <v>18</v>
      </c>
      <c r="I3" s="12" t="s">
        <v>0</v>
      </c>
      <c r="J3" s="12" t="s">
        <v>1</v>
      </c>
      <c r="K3" s="12" t="s">
        <v>2</v>
      </c>
      <c r="L3" s="12" t="s">
        <v>3</v>
      </c>
    </row>
    <row r="4" spans="1:13">
      <c r="A4" s="2"/>
      <c r="B4" s="7"/>
      <c r="C4" s="2"/>
      <c r="D4" s="2"/>
      <c r="E4" s="2"/>
      <c r="F4" s="2"/>
      <c r="G4" s="2"/>
      <c r="H4" s="15"/>
      <c r="I4" s="16"/>
      <c r="J4" s="16"/>
      <c r="K4" s="16"/>
      <c r="L4" s="16"/>
    </row>
    <row r="5" spans="1:13">
      <c r="A5" s="14" t="s">
        <v>50</v>
      </c>
      <c r="B5" s="27" t="s">
        <v>22</v>
      </c>
      <c r="C5" s="27" t="s">
        <v>48</v>
      </c>
      <c r="D5" s="27" t="s">
        <v>49</v>
      </c>
      <c r="E5" s="7">
        <v>121</v>
      </c>
      <c r="F5" s="4" t="s">
        <v>5</v>
      </c>
      <c r="G5" s="6">
        <v>211</v>
      </c>
      <c r="H5" s="24">
        <v>403000</v>
      </c>
      <c r="I5" s="24">
        <f>H5/4</f>
        <v>100750</v>
      </c>
      <c r="J5" s="24">
        <f>H5/4</f>
        <v>100750</v>
      </c>
      <c r="K5" s="24">
        <f>H5/4</f>
        <v>100750</v>
      </c>
      <c r="L5" s="24">
        <f>H5/4</f>
        <v>100750</v>
      </c>
    </row>
    <row r="6" spans="1:13">
      <c r="A6" s="14"/>
      <c r="B6" s="27"/>
      <c r="C6" s="27"/>
      <c r="D6" s="27"/>
      <c r="E6" s="7"/>
      <c r="F6" s="4"/>
      <c r="G6" s="40">
        <v>266</v>
      </c>
      <c r="H6" s="24">
        <v>0</v>
      </c>
      <c r="I6" s="24">
        <f>H6/4</f>
        <v>0</v>
      </c>
      <c r="J6" s="24">
        <f>H6/4</f>
        <v>0</v>
      </c>
      <c r="K6" s="24">
        <f>H6/4</f>
        <v>0</v>
      </c>
      <c r="L6" s="24">
        <f>H6/4</f>
        <v>0</v>
      </c>
    </row>
    <row r="7" spans="1:13">
      <c r="A7" s="14"/>
      <c r="B7" s="7"/>
      <c r="C7" s="7"/>
      <c r="D7" s="7"/>
      <c r="E7" s="33" t="s">
        <v>33</v>
      </c>
      <c r="F7" s="4" t="s">
        <v>6</v>
      </c>
      <c r="G7" s="6">
        <v>213</v>
      </c>
      <c r="H7" s="24">
        <v>122000</v>
      </c>
      <c r="I7" s="24">
        <f>H7/4</f>
        <v>30500</v>
      </c>
      <c r="J7" s="24">
        <f t="shared" ref="J7:J20" si="0">H7/4</f>
        <v>30500</v>
      </c>
      <c r="K7" s="24">
        <f t="shared" ref="K7:K20" si="1">H7/4</f>
        <v>30500</v>
      </c>
      <c r="L7" s="24">
        <f t="shared" ref="L7:L20" si="2">H7/4</f>
        <v>30500</v>
      </c>
    </row>
    <row r="8" spans="1:13">
      <c r="A8" s="14" t="s">
        <v>51</v>
      </c>
      <c r="B8" s="7"/>
      <c r="C8" s="7"/>
      <c r="D8" s="7"/>
      <c r="E8" s="33"/>
      <c r="F8" s="4"/>
      <c r="G8" s="6"/>
      <c r="H8" s="23">
        <f>H5+H6+H7</f>
        <v>525000</v>
      </c>
      <c r="I8" s="23">
        <f t="shared" ref="I8:I20" si="3">H8/4</f>
        <v>131250</v>
      </c>
      <c r="J8" s="23">
        <f t="shared" si="0"/>
        <v>131250</v>
      </c>
      <c r="K8" s="23">
        <f t="shared" si="1"/>
        <v>131250</v>
      </c>
      <c r="L8" s="23">
        <f t="shared" si="2"/>
        <v>131250</v>
      </c>
    </row>
    <row r="9" spans="1:13">
      <c r="A9" s="14" t="s">
        <v>52</v>
      </c>
      <c r="B9" s="33" t="s">
        <v>22</v>
      </c>
      <c r="C9" s="33" t="s">
        <v>23</v>
      </c>
      <c r="D9" s="7">
        <v>8830020000</v>
      </c>
      <c r="E9" s="33" t="s">
        <v>53</v>
      </c>
      <c r="F9" s="4" t="s">
        <v>5</v>
      </c>
      <c r="G9" s="6">
        <v>211</v>
      </c>
      <c r="H9" s="24">
        <v>0</v>
      </c>
      <c r="I9" s="24">
        <f t="shared" si="3"/>
        <v>0</v>
      </c>
      <c r="J9" s="24">
        <f t="shared" si="0"/>
        <v>0</v>
      </c>
      <c r="K9" s="24">
        <f t="shared" si="1"/>
        <v>0</v>
      </c>
      <c r="L9" s="24">
        <f t="shared" si="2"/>
        <v>0</v>
      </c>
    </row>
    <row r="10" spans="1:13">
      <c r="A10" s="14"/>
      <c r="B10" s="7"/>
      <c r="C10" s="7"/>
      <c r="D10" s="7"/>
      <c r="E10" s="7">
        <v>213</v>
      </c>
      <c r="F10" s="4" t="s">
        <v>6</v>
      </c>
      <c r="G10" s="6">
        <v>213</v>
      </c>
      <c r="H10" s="24">
        <v>0</v>
      </c>
      <c r="I10" s="24">
        <f t="shared" si="3"/>
        <v>0</v>
      </c>
      <c r="J10" s="24">
        <f t="shared" si="0"/>
        <v>0</v>
      </c>
      <c r="K10" s="24">
        <f t="shared" si="1"/>
        <v>0</v>
      </c>
      <c r="L10" s="24">
        <f t="shared" si="2"/>
        <v>0</v>
      </c>
    </row>
    <row r="11" spans="1:13">
      <c r="A11" s="14"/>
      <c r="B11" s="7"/>
      <c r="C11" s="7"/>
      <c r="D11" s="7"/>
      <c r="E11" s="7">
        <v>242</v>
      </c>
      <c r="F11" s="4" t="s">
        <v>8</v>
      </c>
      <c r="G11" s="6">
        <v>221</v>
      </c>
      <c r="H11" s="24">
        <v>38600</v>
      </c>
      <c r="I11" s="24">
        <f t="shared" si="3"/>
        <v>9650</v>
      </c>
      <c r="J11" s="24">
        <f t="shared" si="0"/>
        <v>9650</v>
      </c>
      <c r="K11" s="24">
        <f t="shared" si="1"/>
        <v>9650</v>
      </c>
      <c r="L11" s="24">
        <f t="shared" si="2"/>
        <v>9650</v>
      </c>
    </row>
    <row r="12" spans="1:13">
      <c r="A12" s="14"/>
      <c r="B12" s="7"/>
      <c r="C12" s="7"/>
      <c r="D12" s="7"/>
      <c r="E12" s="7">
        <v>242</v>
      </c>
      <c r="F12" s="4" t="s">
        <v>10</v>
      </c>
      <c r="G12" s="6">
        <v>226</v>
      </c>
      <c r="H12" s="24">
        <v>18000</v>
      </c>
      <c r="I12" s="24">
        <f t="shared" si="3"/>
        <v>4500</v>
      </c>
      <c r="J12" s="24">
        <f t="shared" si="0"/>
        <v>4500</v>
      </c>
      <c r="K12" s="24">
        <f t="shared" si="1"/>
        <v>4500</v>
      </c>
      <c r="L12" s="24">
        <f t="shared" si="2"/>
        <v>4500</v>
      </c>
    </row>
    <row r="13" spans="1:13">
      <c r="A13" s="14"/>
      <c r="B13" s="7"/>
      <c r="C13" s="7"/>
      <c r="D13" s="7"/>
      <c r="E13" s="7">
        <v>244</v>
      </c>
      <c r="F13" s="4" t="s">
        <v>10</v>
      </c>
      <c r="G13" s="6">
        <v>226</v>
      </c>
      <c r="H13" s="24">
        <v>301700</v>
      </c>
      <c r="I13" s="24">
        <f t="shared" si="3"/>
        <v>75425</v>
      </c>
      <c r="J13" s="24">
        <f t="shared" si="0"/>
        <v>75425</v>
      </c>
      <c r="K13" s="24">
        <f t="shared" si="1"/>
        <v>75425</v>
      </c>
      <c r="L13" s="24">
        <f t="shared" si="2"/>
        <v>75425</v>
      </c>
    </row>
    <row r="14" spans="1:13">
      <c r="A14" s="14"/>
      <c r="B14" s="7"/>
      <c r="C14" s="7"/>
      <c r="D14" s="7"/>
      <c r="E14" s="7">
        <v>244</v>
      </c>
      <c r="F14" s="4" t="s">
        <v>57</v>
      </c>
      <c r="G14" s="42">
        <v>291</v>
      </c>
      <c r="H14" s="24">
        <v>0</v>
      </c>
      <c r="I14" s="24">
        <f t="shared" si="3"/>
        <v>0</v>
      </c>
      <c r="J14" s="24">
        <f t="shared" si="0"/>
        <v>0</v>
      </c>
      <c r="K14" s="24">
        <f t="shared" si="1"/>
        <v>0</v>
      </c>
      <c r="L14" s="24">
        <f t="shared" si="2"/>
        <v>0</v>
      </c>
      <c r="M14" s="43"/>
    </row>
    <row r="15" spans="1:13">
      <c r="A15" s="14"/>
      <c r="B15" s="7"/>
      <c r="C15" s="7"/>
      <c r="D15" s="7"/>
      <c r="E15" s="33" t="s">
        <v>55</v>
      </c>
      <c r="F15" s="4" t="s">
        <v>56</v>
      </c>
      <c r="G15" s="42"/>
      <c r="H15" s="24">
        <v>0</v>
      </c>
      <c r="I15" s="24">
        <f t="shared" si="3"/>
        <v>0</v>
      </c>
      <c r="J15" s="24">
        <f t="shared" si="0"/>
        <v>0</v>
      </c>
      <c r="K15" s="24">
        <f t="shared" si="1"/>
        <v>0</v>
      </c>
      <c r="L15" s="24">
        <f t="shared" si="2"/>
        <v>0</v>
      </c>
      <c r="M15" s="43"/>
    </row>
    <row r="16" spans="1:13" ht="22.5" customHeight="1">
      <c r="A16" s="14"/>
      <c r="B16" s="7"/>
      <c r="C16" s="7"/>
      <c r="D16" s="7"/>
      <c r="E16" s="7">
        <v>851</v>
      </c>
      <c r="F16" s="5" t="s">
        <v>11</v>
      </c>
      <c r="G16" s="34">
        <v>291</v>
      </c>
      <c r="H16" s="24">
        <v>2000</v>
      </c>
      <c r="I16" s="24">
        <f t="shared" si="3"/>
        <v>500</v>
      </c>
      <c r="J16" s="24">
        <f t="shared" si="0"/>
        <v>500</v>
      </c>
      <c r="K16" s="24">
        <f t="shared" si="1"/>
        <v>500</v>
      </c>
      <c r="L16" s="24">
        <f t="shared" si="2"/>
        <v>500</v>
      </c>
    </row>
    <row r="17" spans="1:12" ht="22.5" customHeight="1">
      <c r="A17" s="14"/>
      <c r="B17" s="7"/>
      <c r="C17" s="7"/>
      <c r="D17" s="7"/>
      <c r="E17" s="7">
        <v>244</v>
      </c>
      <c r="F17" s="5" t="s">
        <v>29</v>
      </c>
      <c r="G17" s="34">
        <v>310</v>
      </c>
      <c r="H17" s="24">
        <v>0</v>
      </c>
      <c r="I17" s="24">
        <f t="shared" si="3"/>
        <v>0</v>
      </c>
      <c r="J17" s="24">
        <f t="shared" si="0"/>
        <v>0</v>
      </c>
      <c r="K17" s="24">
        <f t="shared" si="1"/>
        <v>0</v>
      </c>
      <c r="L17" s="24">
        <f t="shared" si="2"/>
        <v>0</v>
      </c>
    </row>
    <row r="18" spans="1:12" ht="22.5" customHeight="1">
      <c r="A18" s="14"/>
      <c r="B18" s="7"/>
      <c r="C18" s="7"/>
      <c r="D18" s="7"/>
      <c r="E18" s="7">
        <v>244</v>
      </c>
      <c r="F18" s="5" t="s">
        <v>54</v>
      </c>
      <c r="G18" s="34">
        <v>344</v>
      </c>
      <c r="H18" s="24">
        <v>0</v>
      </c>
      <c r="I18" s="24">
        <f t="shared" si="3"/>
        <v>0</v>
      </c>
      <c r="J18" s="24">
        <f t="shared" si="0"/>
        <v>0</v>
      </c>
      <c r="K18" s="24">
        <f t="shared" si="1"/>
        <v>0</v>
      </c>
      <c r="L18" s="24">
        <f t="shared" si="2"/>
        <v>0</v>
      </c>
    </row>
    <row r="19" spans="1:12" ht="22.5" customHeight="1">
      <c r="A19" s="14"/>
      <c r="B19" s="7"/>
      <c r="C19" s="7"/>
      <c r="D19" s="7"/>
      <c r="E19" s="7">
        <v>244</v>
      </c>
      <c r="F19" s="5" t="s">
        <v>46</v>
      </c>
      <c r="G19" s="34">
        <v>346</v>
      </c>
      <c r="H19" s="24">
        <v>0</v>
      </c>
      <c r="I19" s="24">
        <f t="shared" si="3"/>
        <v>0</v>
      </c>
      <c r="J19" s="24">
        <f t="shared" si="0"/>
        <v>0</v>
      </c>
      <c r="K19" s="24">
        <f t="shared" si="1"/>
        <v>0</v>
      </c>
      <c r="L19" s="24">
        <f t="shared" si="2"/>
        <v>0</v>
      </c>
    </row>
    <row r="20" spans="1:12" ht="24" customHeight="1">
      <c r="A20" s="14"/>
      <c r="B20" s="7"/>
      <c r="C20" s="7"/>
      <c r="D20" s="7"/>
      <c r="E20" s="7">
        <v>853</v>
      </c>
      <c r="F20" s="5" t="s">
        <v>11</v>
      </c>
      <c r="G20" s="6">
        <v>292</v>
      </c>
      <c r="H20" s="24">
        <v>0</v>
      </c>
      <c r="I20" s="24">
        <f t="shared" si="3"/>
        <v>0</v>
      </c>
      <c r="J20" s="24">
        <f t="shared" si="0"/>
        <v>0</v>
      </c>
      <c r="K20" s="24">
        <f t="shared" si="1"/>
        <v>0</v>
      </c>
      <c r="L20" s="24">
        <f t="shared" si="2"/>
        <v>0</v>
      </c>
    </row>
    <row r="21" spans="1:12" s="10" customFormat="1">
      <c r="A21" s="13" t="s">
        <v>19</v>
      </c>
      <c r="B21" s="13"/>
      <c r="C21" s="13"/>
      <c r="D21" s="13"/>
      <c r="E21" s="13"/>
      <c r="F21" s="14"/>
      <c r="G21" s="14"/>
      <c r="H21" s="23">
        <f>H9++H10+H11+H12+H13+H14+H15+H16+H17+H18+H19+H20</f>
        <v>360300</v>
      </c>
      <c r="I21" s="23">
        <f>I9+I10+I11+I12+I13+I14+I15+I16+I17+I18+I19+I20</f>
        <v>90075</v>
      </c>
      <c r="J21" s="23">
        <f>J9+J10+J11+J12+J13+J14+J15+J16+J17+J18+J19+J20</f>
        <v>90075</v>
      </c>
      <c r="K21" s="23">
        <f>K9+K10+K11+K12+K13+K14+K15+K16+K17+K18+K19+K20</f>
        <v>90075</v>
      </c>
      <c r="L21" s="23">
        <f>L9+L10+L11+L12+L13+L14+L15+L16+L17+L18+L19+L20</f>
        <v>90075</v>
      </c>
    </row>
    <row r="22" spans="1:12">
      <c r="A22" s="14" t="s">
        <v>26</v>
      </c>
      <c r="B22" s="27" t="s">
        <v>22</v>
      </c>
      <c r="C22" s="27" t="s">
        <v>24</v>
      </c>
      <c r="D22" s="7">
        <v>2040200590</v>
      </c>
      <c r="E22" s="27" t="s">
        <v>32</v>
      </c>
      <c r="F22" s="4" t="s">
        <v>5</v>
      </c>
      <c r="G22" s="6">
        <v>211</v>
      </c>
      <c r="H22" s="24">
        <v>196500</v>
      </c>
      <c r="I22" s="24">
        <f>H22/4</f>
        <v>49125</v>
      </c>
      <c r="J22" s="24">
        <f>H22/4</f>
        <v>49125</v>
      </c>
      <c r="K22" s="24">
        <f>H22/4</f>
        <v>49125</v>
      </c>
      <c r="L22" s="24">
        <f>H22/4</f>
        <v>49125</v>
      </c>
    </row>
    <row r="23" spans="1:12">
      <c r="A23" s="14"/>
      <c r="B23" s="7"/>
      <c r="C23" s="7"/>
      <c r="D23" s="7"/>
      <c r="E23" s="33" t="s">
        <v>34</v>
      </c>
      <c r="F23" s="4" t="s">
        <v>6</v>
      </c>
      <c r="G23" s="6">
        <v>213</v>
      </c>
      <c r="H23" s="24">
        <v>59300</v>
      </c>
      <c r="I23" s="24">
        <f t="shared" ref="I23:I28" si="4">H23/4</f>
        <v>14825</v>
      </c>
      <c r="J23" s="24">
        <f t="shared" ref="J23:J28" si="5">H23/4</f>
        <v>14825</v>
      </c>
      <c r="K23" s="24">
        <f t="shared" ref="K23:K28" si="6">H23/4</f>
        <v>14825</v>
      </c>
      <c r="L23" s="24">
        <f t="shared" ref="L23:L28" si="7">H23/4</f>
        <v>14825</v>
      </c>
    </row>
    <row r="24" spans="1:12">
      <c r="A24" s="14"/>
      <c r="B24" s="7"/>
      <c r="C24" s="7"/>
      <c r="D24" s="7"/>
      <c r="E24" s="33" t="s">
        <v>31</v>
      </c>
      <c r="F24" s="4" t="s">
        <v>62</v>
      </c>
      <c r="G24" s="39">
        <v>225</v>
      </c>
      <c r="H24" s="24">
        <v>0</v>
      </c>
      <c r="I24" s="24">
        <f t="shared" si="4"/>
        <v>0</v>
      </c>
      <c r="J24" s="24">
        <f t="shared" si="5"/>
        <v>0</v>
      </c>
      <c r="K24" s="24">
        <f t="shared" si="6"/>
        <v>0</v>
      </c>
      <c r="L24" s="24">
        <f t="shared" si="7"/>
        <v>0</v>
      </c>
    </row>
    <row r="25" spans="1:12" ht="24">
      <c r="A25" s="14"/>
      <c r="B25" s="7"/>
      <c r="C25" s="7"/>
      <c r="D25" s="7"/>
      <c r="E25" s="33" t="s">
        <v>31</v>
      </c>
      <c r="F25" s="5" t="s">
        <v>63</v>
      </c>
      <c r="G25" s="41">
        <v>344</v>
      </c>
      <c r="H25" s="24">
        <v>0</v>
      </c>
      <c r="I25" s="24">
        <f t="shared" si="4"/>
        <v>0</v>
      </c>
      <c r="J25" s="24">
        <f t="shared" si="5"/>
        <v>0</v>
      </c>
      <c r="K25" s="24">
        <f t="shared" si="6"/>
        <v>0</v>
      </c>
      <c r="L25" s="24">
        <f t="shared" si="7"/>
        <v>0</v>
      </c>
    </row>
    <row r="26" spans="1:12">
      <c r="A26" s="14"/>
      <c r="B26" s="7"/>
      <c r="C26" s="7"/>
      <c r="D26" s="7"/>
      <c r="E26" s="33" t="s">
        <v>58</v>
      </c>
      <c r="F26" s="4" t="s">
        <v>10</v>
      </c>
      <c r="G26" s="40">
        <v>226</v>
      </c>
      <c r="H26" s="24">
        <v>4000</v>
      </c>
      <c r="I26" s="24">
        <f t="shared" si="4"/>
        <v>1000</v>
      </c>
      <c r="J26" s="24">
        <f t="shared" si="5"/>
        <v>1000</v>
      </c>
      <c r="K26" s="24">
        <f t="shared" si="6"/>
        <v>1000</v>
      </c>
      <c r="L26" s="24">
        <f t="shared" si="7"/>
        <v>1000</v>
      </c>
    </row>
    <row r="27" spans="1:12">
      <c r="A27" s="14"/>
      <c r="B27" s="7"/>
      <c r="C27" s="7"/>
      <c r="D27" s="7"/>
      <c r="E27" s="33" t="s">
        <v>40</v>
      </c>
      <c r="F27" s="4" t="s">
        <v>11</v>
      </c>
      <c r="G27" s="35">
        <v>292</v>
      </c>
      <c r="H27" s="24">
        <v>0</v>
      </c>
      <c r="I27" s="24">
        <f t="shared" si="4"/>
        <v>0</v>
      </c>
      <c r="J27" s="24">
        <f t="shared" si="5"/>
        <v>0</v>
      </c>
      <c r="K27" s="24">
        <f t="shared" si="6"/>
        <v>0</v>
      </c>
      <c r="L27" s="24">
        <f t="shared" si="7"/>
        <v>0</v>
      </c>
    </row>
    <row r="28" spans="1:12">
      <c r="A28" s="14"/>
      <c r="B28" s="7"/>
      <c r="C28" s="7"/>
      <c r="D28" s="7"/>
      <c r="E28" s="33" t="s">
        <v>30</v>
      </c>
      <c r="F28" s="4" t="s">
        <v>11</v>
      </c>
      <c r="G28" s="6">
        <v>291</v>
      </c>
      <c r="H28" s="24">
        <v>3000</v>
      </c>
      <c r="I28" s="24">
        <f t="shared" si="4"/>
        <v>750</v>
      </c>
      <c r="J28" s="24">
        <f t="shared" si="5"/>
        <v>750</v>
      </c>
      <c r="K28" s="24">
        <f t="shared" si="6"/>
        <v>750</v>
      </c>
      <c r="L28" s="24">
        <f t="shared" si="7"/>
        <v>750</v>
      </c>
    </row>
    <row r="29" spans="1:12" s="10" customFormat="1">
      <c r="A29" s="13" t="s">
        <v>19</v>
      </c>
      <c r="B29" s="13"/>
      <c r="C29" s="13"/>
      <c r="D29" s="13"/>
      <c r="E29" s="13"/>
      <c r="F29" s="14"/>
      <c r="G29" s="14"/>
      <c r="H29" s="23">
        <f>SUM(H22:H28)</f>
        <v>262800</v>
      </c>
      <c r="I29" s="23">
        <f>SUM(I22:I28)</f>
        <v>65700</v>
      </c>
      <c r="J29" s="23">
        <f>SUM(J22:J28)</f>
        <v>65700</v>
      </c>
      <c r="K29" s="23">
        <f>SUM(K22:K28)</f>
        <v>65700</v>
      </c>
      <c r="L29" s="23">
        <f>SUM(L22:L28)</f>
        <v>65700</v>
      </c>
    </row>
    <row r="30" spans="1:12">
      <c r="A30" s="14" t="s">
        <v>64</v>
      </c>
      <c r="B30" s="27" t="s">
        <v>22</v>
      </c>
      <c r="C30" s="33" t="s">
        <v>23</v>
      </c>
      <c r="D30" s="7">
        <v>9980020005</v>
      </c>
      <c r="E30" s="7">
        <v>121</v>
      </c>
      <c r="F30" s="4" t="s">
        <v>5</v>
      </c>
      <c r="G30" s="6">
        <v>211</v>
      </c>
      <c r="H30" s="24">
        <v>581200</v>
      </c>
      <c r="I30" s="24">
        <f>H30/4</f>
        <v>145300</v>
      </c>
      <c r="J30" s="24">
        <f>H30/4</f>
        <v>145300</v>
      </c>
      <c r="K30" s="24">
        <f>H30/4</f>
        <v>145300</v>
      </c>
      <c r="L30" s="24">
        <f>H30/4</f>
        <v>145300</v>
      </c>
    </row>
    <row r="31" spans="1:12">
      <c r="A31" s="14"/>
      <c r="B31" s="29" t="s">
        <v>22</v>
      </c>
      <c r="C31" s="33" t="s">
        <v>23</v>
      </c>
      <c r="D31" s="7">
        <v>9980020005</v>
      </c>
      <c r="E31" s="7">
        <v>129</v>
      </c>
      <c r="F31" s="4" t="s">
        <v>6</v>
      </c>
      <c r="G31" s="31" t="s">
        <v>37</v>
      </c>
      <c r="H31" s="24">
        <v>175500</v>
      </c>
      <c r="I31" s="24">
        <f>H31/4</f>
        <v>43875</v>
      </c>
      <c r="J31" s="24">
        <f>H31/4</f>
        <v>43875</v>
      </c>
      <c r="K31" s="24">
        <f>H31/4</f>
        <v>43875</v>
      </c>
      <c r="L31" s="24">
        <f>H31/4</f>
        <v>43875</v>
      </c>
    </row>
    <row r="32" spans="1:12">
      <c r="A32" s="14"/>
      <c r="B32" s="33" t="s">
        <v>22</v>
      </c>
      <c r="C32" s="33" t="s">
        <v>23</v>
      </c>
      <c r="D32" s="7">
        <v>9980020005</v>
      </c>
      <c r="E32" s="7">
        <v>242</v>
      </c>
      <c r="F32" s="4" t="s">
        <v>10</v>
      </c>
      <c r="G32" s="31" t="s">
        <v>42</v>
      </c>
      <c r="H32" s="24">
        <v>0</v>
      </c>
      <c r="I32" s="24">
        <f>H32/4</f>
        <v>0</v>
      </c>
      <c r="J32" s="24">
        <f>H32/4</f>
        <v>0</v>
      </c>
      <c r="K32" s="24">
        <f>H32/4</f>
        <v>0</v>
      </c>
      <c r="L32" s="24">
        <f>H32/4</f>
        <v>0</v>
      </c>
    </row>
    <row r="33" spans="1:12">
      <c r="A33" s="14"/>
      <c r="B33" s="29" t="s">
        <v>22</v>
      </c>
      <c r="C33" s="33" t="s">
        <v>23</v>
      </c>
      <c r="D33" s="7">
        <v>9980020005</v>
      </c>
      <c r="E33" s="7">
        <v>244</v>
      </c>
      <c r="F33" s="4" t="s">
        <v>46</v>
      </c>
      <c r="G33" s="31" t="s">
        <v>59</v>
      </c>
      <c r="H33" s="24">
        <v>0</v>
      </c>
      <c r="I33" s="24">
        <f>H33/4</f>
        <v>0</v>
      </c>
      <c r="J33" s="24">
        <f>H33/4</f>
        <v>0</v>
      </c>
      <c r="K33" s="24">
        <f>H33/4</f>
        <v>0</v>
      </c>
      <c r="L33" s="24">
        <f>H33/4</f>
        <v>0</v>
      </c>
    </row>
    <row r="34" spans="1:12" s="10" customFormat="1">
      <c r="A34" s="13" t="s">
        <v>19</v>
      </c>
      <c r="B34" s="13"/>
      <c r="C34" s="13"/>
      <c r="D34" s="13"/>
      <c r="E34" s="13"/>
      <c r="F34" s="14"/>
      <c r="G34" s="32"/>
      <c r="H34" s="23">
        <f>H30+H31+H32+H33</f>
        <v>756700</v>
      </c>
      <c r="I34" s="23">
        <f>I30+I31+I32+I33</f>
        <v>189175</v>
      </c>
      <c r="J34" s="23">
        <f>J30+J31+J32+J33</f>
        <v>189175</v>
      </c>
      <c r="K34" s="23">
        <f>K30+K31+K32+K33</f>
        <v>189175</v>
      </c>
      <c r="L34" s="23">
        <f>L30+L31+L32+L33</f>
        <v>189175</v>
      </c>
    </row>
    <row r="35" spans="1:12" s="10" customFormat="1">
      <c r="A35" s="13" t="s">
        <v>43</v>
      </c>
      <c r="B35" s="33" t="s">
        <v>22</v>
      </c>
      <c r="C35" s="33" t="s">
        <v>44</v>
      </c>
      <c r="D35" s="33" t="s">
        <v>45</v>
      </c>
      <c r="E35" s="33" t="s">
        <v>31</v>
      </c>
      <c r="F35" s="9" t="s">
        <v>7</v>
      </c>
      <c r="G35" s="37" t="s">
        <v>47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</row>
    <row r="36" spans="1:12" s="10" customFormat="1">
      <c r="A36" s="13" t="s">
        <v>19</v>
      </c>
      <c r="B36" s="13"/>
      <c r="C36" s="13"/>
      <c r="D36" s="13"/>
      <c r="E36" s="13"/>
      <c r="F36" s="14"/>
      <c r="G36" s="32"/>
      <c r="H36" s="23">
        <v>0</v>
      </c>
      <c r="I36" s="23">
        <v>0</v>
      </c>
      <c r="J36" s="23">
        <v>0</v>
      </c>
      <c r="K36" s="23">
        <v>0</v>
      </c>
      <c r="L36" s="23">
        <v>0</v>
      </c>
    </row>
    <row r="37" spans="1:12" s="10" customFormat="1">
      <c r="A37" s="13" t="s">
        <v>27</v>
      </c>
      <c r="B37" s="33" t="s">
        <v>22</v>
      </c>
      <c r="C37" s="33" t="s">
        <v>41</v>
      </c>
      <c r="D37" s="33" t="s">
        <v>65</v>
      </c>
      <c r="E37" s="36">
        <v>244</v>
      </c>
      <c r="F37" s="9" t="s">
        <v>46</v>
      </c>
      <c r="G37" s="37" t="s">
        <v>61</v>
      </c>
      <c r="H37" s="23">
        <v>30000</v>
      </c>
      <c r="I37" s="23">
        <v>13750</v>
      </c>
      <c r="J37" s="38">
        <v>13750</v>
      </c>
      <c r="K37" s="38">
        <v>13750</v>
      </c>
      <c r="L37" s="38">
        <v>13750</v>
      </c>
    </row>
    <row r="38" spans="1:12">
      <c r="A38" s="14" t="s">
        <v>27</v>
      </c>
      <c r="B38" s="29" t="s">
        <v>22</v>
      </c>
      <c r="C38" s="29" t="s">
        <v>28</v>
      </c>
      <c r="D38" s="33" t="s">
        <v>35</v>
      </c>
      <c r="E38" s="27" t="s">
        <v>60</v>
      </c>
      <c r="F38" s="4" t="s">
        <v>9</v>
      </c>
      <c r="G38" s="6">
        <v>223</v>
      </c>
      <c r="H38" s="24">
        <v>90000</v>
      </c>
      <c r="I38" s="24">
        <f>H38/4</f>
        <v>22500</v>
      </c>
      <c r="J38" s="24">
        <f>H38/4</f>
        <v>22500</v>
      </c>
      <c r="K38" s="24">
        <f>H38/4</f>
        <v>22500</v>
      </c>
      <c r="L38" s="24">
        <f>H38/4</f>
        <v>22500</v>
      </c>
    </row>
    <row r="39" spans="1:12" s="10" customFormat="1">
      <c r="A39" s="13" t="s">
        <v>19</v>
      </c>
      <c r="B39" s="13"/>
      <c r="C39" s="13"/>
      <c r="D39" s="13"/>
      <c r="E39" s="13"/>
      <c r="F39" s="14"/>
      <c r="G39" s="14"/>
      <c r="H39" s="23">
        <f>H37+H38</f>
        <v>120000</v>
      </c>
      <c r="I39" s="23">
        <f>I37+I38</f>
        <v>36250</v>
      </c>
      <c r="J39" s="23">
        <f>J37+J38</f>
        <v>36250</v>
      </c>
      <c r="K39" s="23">
        <f>K37+K38</f>
        <v>36250</v>
      </c>
      <c r="L39" s="23">
        <f>L37+L38</f>
        <v>36250</v>
      </c>
    </row>
    <row r="40" spans="1:12" s="19" customFormat="1">
      <c r="A40" s="25" t="s">
        <v>27</v>
      </c>
      <c r="B40" s="29" t="s">
        <v>22</v>
      </c>
      <c r="C40" s="29" t="s">
        <v>28</v>
      </c>
      <c r="D40" s="33" t="s">
        <v>36</v>
      </c>
      <c r="E40" s="33" t="s">
        <v>31</v>
      </c>
      <c r="F40" s="30" t="s">
        <v>10</v>
      </c>
      <c r="G40" s="18">
        <v>226</v>
      </c>
      <c r="H40" s="22">
        <v>0</v>
      </c>
      <c r="I40" s="24">
        <f>H40/4</f>
        <v>0</v>
      </c>
      <c r="J40" s="24">
        <f>H40/4</f>
        <v>0</v>
      </c>
      <c r="K40" s="24">
        <f>H40/4</f>
        <v>0</v>
      </c>
      <c r="L40" s="24">
        <f>H40/4</f>
        <v>0</v>
      </c>
    </row>
    <row r="41" spans="1:12" s="10" customFormat="1">
      <c r="A41" s="13" t="s">
        <v>19</v>
      </c>
      <c r="B41" s="13"/>
      <c r="C41" s="13"/>
      <c r="D41" s="13"/>
      <c r="E41" s="13"/>
      <c r="F41" s="20"/>
      <c r="G41" s="14"/>
      <c r="H41" s="23">
        <f>SUM(H40:H40)</f>
        <v>0</v>
      </c>
      <c r="I41" s="23">
        <f>SUM(I40:I40)</f>
        <v>0</v>
      </c>
      <c r="J41" s="23">
        <f>SUM(J40:J40)</f>
        <v>0</v>
      </c>
      <c r="K41" s="23">
        <f>SUM(K40:K40)</f>
        <v>0</v>
      </c>
      <c r="L41" s="23">
        <f>SUM(L40:L40)</f>
        <v>0</v>
      </c>
    </row>
    <row r="42" spans="1:12" s="10" customFormat="1">
      <c r="A42" s="13" t="s">
        <v>21</v>
      </c>
      <c r="B42" s="28" t="s">
        <v>22</v>
      </c>
      <c r="C42" s="29" t="s">
        <v>25</v>
      </c>
      <c r="D42" s="33" t="s">
        <v>66</v>
      </c>
      <c r="E42" s="18">
        <v>121</v>
      </c>
      <c r="F42" s="4" t="s">
        <v>5</v>
      </c>
      <c r="G42" s="18">
        <v>211</v>
      </c>
      <c r="H42" s="22">
        <v>118000</v>
      </c>
      <c r="I42" s="24">
        <f>H42/4</f>
        <v>29500</v>
      </c>
      <c r="J42" s="24">
        <f>H42/4</f>
        <v>29500</v>
      </c>
      <c r="K42" s="24">
        <f>H42/4</f>
        <v>29500</v>
      </c>
      <c r="L42" s="24">
        <f>H42/4</f>
        <v>29500</v>
      </c>
    </row>
    <row r="43" spans="1:12" s="10" customFormat="1">
      <c r="A43" s="13"/>
      <c r="B43" s="28" t="s">
        <v>22</v>
      </c>
      <c r="C43" s="33" t="s">
        <v>25</v>
      </c>
      <c r="D43" s="33" t="s">
        <v>66</v>
      </c>
      <c r="E43" s="18">
        <v>129</v>
      </c>
      <c r="F43" s="4" t="s">
        <v>6</v>
      </c>
      <c r="G43" s="18">
        <v>213</v>
      </c>
      <c r="H43" s="22">
        <v>36000</v>
      </c>
      <c r="I43" s="24">
        <f>H43/4</f>
        <v>9000</v>
      </c>
      <c r="J43" s="24">
        <f>H43/4</f>
        <v>9000</v>
      </c>
      <c r="K43" s="24">
        <f>H43/4</f>
        <v>9000</v>
      </c>
      <c r="L43" s="24">
        <f>H43/4</f>
        <v>9000</v>
      </c>
    </row>
    <row r="44" spans="1:12" s="10" customFormat="1">
      <c r="A44" s="13"/>
      <c r="B44" s="28" t="s">
        <v>22</v>
      </c>
      <c r="C44" s="29" t="s">
        <v>25</v>
      </c>
      <c r="D44" s="33" t="s">
        <v>66</v>
      </c>
      <c r="E44" s="18">
        <v>244</v>
      </c>
      <c r="F44" s="4" t="s">
        <v>29</v>
      </c>
      <c r="G44" s="6">
        <v>310</v>
      </c>
      <c r="H44" s="22">
        <v>6000</v>
      </c>
      <c r="I44" s="24">
        <f>H44/4</f>
        <v>1500</v>
      </c>
      <c r="J44" s="24">
        <f>H44/4</f>
        <v>1500</v>
      </c>
      <c r="K44" s="24">
        <f>H44/4</f>
        <v>1500</v>
      </c>
      <c r="L44" s="24">
        <f>H44/4</f>
        <v>1500</v>
      </c>
    </row>
    <row r="45" spans="1:12" s="10" customFormat="1">
      <c r="A45" s="13" t="s">
        <v>19</v>
      </c>
      <c r="B45" s="13"/>
      <c r="C45" s="13"/>
      <c r="D45" s="13"/>
      <c r="E45" s="13"/>
      <c r="H45" s="23">
        <f>SUM(H42:H44)</f>
        <v>160000</v>
      </c>
      <c r="I45" s="23">
        <f>SUM(I42:I44)</f>
        <v>40000</v>
      </c>
      <c r="J45" s="23">
        <f>SUM(J42:J44)</f>
        <v>40000</v>
      </c>
      <c r="K45" s="23">
        <f>SUM(K42:K44)</f>
        <v>40000</v>
      </c>
      <c r="L45" s="23">
        <f>SUM(L42:L44)</f>
        <v>40000</v>
      </c>
    </row>
    <row r="46" spans="1:12" s="10" customFormat="1">
      <c r="A46" s="13" t="s">
        <v>20</v>
      </c>
      <c r="B46" s="13"/>
      <c r="C46" s="14"/>
      <c r="D46" s="14"/>
      <c r="E46" s="14"/>
      <c r="F46" s="14"/>
      <c r="G46" s="14"/>
      <c r="H46" s="23">
        <f>H8+H21+H29+H34+H36+H39+H41+H45</f>
        <v>2184800</v>
      </c>
      <c r="I46" s="23">
        <f>I8+I21+I29+I34+I36+I39+I41+I45</f>
        <v>552450</v>
      </c>
      <c r="J46" s="23">
        <f>J8+J21+J29+J34+J36+J39+J41+J45</f>
        <v>552450</v>
      </c>
      <c r="K46" s="23">
        <f>K8+K21+K29+K34+K36+K39+K41+K45</f>
        <v>552450</v>
      </c>
      <c r="L46" s="23">
        <f>L8+L21+L29+L34+L36+L39+L41+L45</f>
        <v>552450</v>
      </c>
    </row>
    <row r="47" spans="1:12">
      <c r="B47" s="17"/>
      <c r="H47" s="26"/>
    </row>
  </sheetData>
  <mergeCells count="2">
    <mergeCell ref="G14:G15"/>
    <mergeCell ref="M14:M15"/>
  </mergeCells>
  <phoneticPr fontId="7" type="noConversion"/>
  <pageMargins left="0.4" right="0.17" top="0.76" bottom="0.77" header="0.39" footer="0.56000000000000005"/>
  <pageSetup paperSize="9" scale="7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 08 г.</vt:lpstr>
      <vt:lpstr>Расходы 08 г.</vt:lpstr>
      <vt:lpstr>'Расходы 08 г.'!Область_печати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2022-01-29T09:59:34Z</cp:lastPrinted>
  <dcterms:created xsi:type="dcterms:W3CDTF">1996-10-08T23:32:33Z</dcterms:created>
  <dcterms:modified xsi:type="dcterms:W3CDTF">2024-03-28T11:30:22Z</dcterms:modified>
</cp:coreProperties>
</file>